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6202335A-6FFC-4328-BA37-B460EA6263DF}" xr6:coauthVersionLast="46" xr6:coauthVersionMax="46" xr10:uidLastSave="{00000000-0000-0000-0000-000000000000}"/>
  <workbookProtection workbookAlgorithmName="SHA-512" workbookHashValue="LlKRWoHFT2TS/VKXVTPVFYs25R8WIAJre3ed603pyBPTRzklA+2ghbLm1DHa7KeUqB0pBwVwW6yeZpm/8SaK+A==" workbookSaltValue="QKMs8BCt4L3Xt26MB7bjRQ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2" l="1"/>
  <c r="C13" i="3" s="1"/>
  <c r="C14" i="3" s="1"/>
  <c r="G53" i="2"/>
  <c r="G52" i="2"/>
  <c r="G51" i="2"/>
  <c r="G43" i="2"/>
  <c r="G45" i="2" s="1"/>
  <c r="G42" i="2"/>
  <c r="G34" i="2"/>
  <c r="G29" i="2"/>
  <c r="G30" i="2"/>
  <c r="G31" i="2"/>
  <c r="G32" i="2"/>
  <c r="G33" i="2"/>
  <c r="G28" i="2"/>
  <c r="G19" i="2"/>
  <c r="G20" i="2" s="1"/>
  <c r="G11" i="2"/>
  <c r="D15" i="2" s="1"/>
  <c r="G10" i="2"/>
  <c r="G4" i="2"/>
  <c r="G5" i="2"/>
  <c r="G6" i="2"/>
  <c r="G7" i="2"/>
  <c r="G8" i="2"/>
  <c r="G9" i="2"/>
  <c r="G3" i="2"/>
  <c r="G36" i="2" l="1"/>
  <c r="C6" i="3" s="1"/>
  <c r="D57" i="2"/>
  <c r="C17" i="3"/>
  <c r="D47" i="2"/>
  <c r="D38" i="2"/>
  <c r="C8" i="3"/>
  <c r="D24" i="2"/>
  <c r="G22" i="2"/>
  <c r="G13" i="2"/>
  <c r="C5" i="3"/>
  <c r="C9" i="3" l="1"/>
  <c r="C19" i="3"/>
  <c r="C18" i="3"/>
  <c r="C7" i="3"/>
  <c r="C10" i="3" l="1"/>
  <c r="C24" i="3" s="1"/>
  <c r="C27" i="3" s="1"/>
</calcChain>
</file>

<file path=xl/sharedStrings.xml><?xml version="1.0" encoding="utf-8"?>
<sst xmlns="http://schemas.openxmlformats.org/spreadsheetml/2006/main" count="154" uniqueCount="100">
  <si>
    <t>Zakázka číslo:</t>
  </si>
  <si>
    <t>51-2020</t>
  </si>
  <si>
    <t>název:</t>
  </si>
  <si>
    <t>ZŠ Mírové náměstí - výdejna stravy</t>
  </si>
  <si>
    <t>D.1.4.3 Elektroinstalace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</si>
  <si>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</si>
  <si>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</si>
  <si>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</si>
  <si>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</si>
  <si>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</si>
  <si>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</si>
  <si>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</si>
  <si>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</si>
  <si>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</si>
  <si>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</si>
  <si>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210010012</t>
  </si>
  <si>
    <t>trubka tuhá elektroinstalační r=25mm (PU)</t>
  </si>
  <si>
    <t>m</t>
  </si>
  <si>
    <t>210100001</t>
  </si>
  <si>
    <t>ukončení vodičů včetně zapojení do 2,5mm2</t>
  </si>
  <si>
    <t>ks</t>
  </si>
  <si>
    <t>210100002</t>
  </si>
  <si>
    <t>ukončení vodičů včetně zapojení do 6mm2</t>
  </si>
  <si>
    <t>210120401</t>
  </si>
  <si>
    <t>jistič jednopólový</t>
  </si>
  <si>
    <t>210120451</t>
  </si>
  <si>
    <t>jistič třípólový</t>
  </si>
  <si>
    <t>210192562</t>
  </si>
  <si>
    <t>rozdělení vodiče PEN na PE + N</t>
  </si>
  <si>
    <t>210800606</t>
  </si>
  <si>
    <t>CYA 6 mm2 zelenožlutý (PU)</t>
  </si>
  <si>
    <t>210810056</t>
  </si>
  <si>
    <t>CYKY-CYKYm 5Cx2,5 mm2 750V (PU)</t>
  </si>
  <si>
    <t>Celkem za ceník:</t>
  </si>
  <si>
    <t>Výchozí revize elektro</t>
  </si>
  <si>
    <t>320410001</t>
  </si>
  <si>
    <t>celková prohlídka el. zařízení a vyhotovení revizní zprávy do objemu 50.000,-Kč montážních prací</t>
  </si>
  <si>
    <t>objem</t>
  </si>
  <si>
    <t>Materiály</t>
  </si>
  <si>
    <t>00001</t>
  </si>
  <si>
    <t>CYKY-J 5x2.5mm2</t>
  </si>
  <si>
    <t>00002</t>
  </si>
  <si>
    <t>CYA 6mm2 zelenožlutý</t>
  </si>
  <si>
    <t>00003</t>
  </si>
  <si>
    <t>trubka tuhá instalační plastová r=25mm</t>
  </si>
  <si>
    <t>00004</t>
  </si>
  <si>
    <t>jistič In=1/10A/B</t>
  </si>
  <si>
    <t>00005</t>
  </si>
  <si>
    <t>jistič In=3/16A/B</t>
  </si>
  <si>
    <t>00006</t>
  </si>
  <si>
    <t>jistič In=3/16A/C</t>
  </si>
  <si>
    <t>00007</t>
  </si>
  <si>
    <t>svorkovnice pro rozdělení vodiče PEN</t>
  </si>
  <si>
    <t>Celkem za materiály:</t>
  </si>
  <si>
    <t>Dodávky zařízení (specifikace)</t>
  </si>
  <si>
    <t>drobný instalační materiál (sádra, hmoždinky, vruty, příchytky, svorky, ...)</t>
  </si>
  <si>
    <t>instalační materiál na provedení místního ochranného pospojování (svorky připojovací, odbočovací, ...)</t>
  </si>
  <si>
    <t>Celkem za dodávky:</t>
  </si>
  <si>
    <t>Práce v HZS</t>
  </si>
  <si>
    <t>vypnutí vedení, zajištění a opětovné zapnutí</t>
  </si>
  <si>
    <t>hod.</t>
  </si>
  <si>
    <t>úprava stávajícího rozvaděče - dozbrojení dle výkresu č. D.1.4.3.3</t>
  </si>
  <si>
    <t>přeložení stávajících el. zařízení (4x zářivkové svítidlo, 3x žárovkové svítidlo, 4x topný panel, 2x el. ohřívač vody, 1x ventilátor)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</si>
  <si>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</si>
  <si>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</si>
  <si>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</si>
  <si>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</si>
  <si>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</si>
  <si>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</si>
  <si>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</si>
  <si>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</si>
  <si>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Podíl přidružených výkonů z C21M a navázaného materiálu</t>
  </si>
  <si>
    <t>Výchozí revize elektro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</si>
  <si>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</si>
  <si>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</si>
  <si>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</si>
  <si>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</si>
  <si>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</si>
  <si>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</si>
  <si>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</si>
  <si>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</si>
  <si>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</si>
  <si>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</si>
  <si>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</si>
  <si>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</si>
  <si>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</si>
  <si>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</si>
  <si>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</si>
  <si>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</si>
  <si>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</si>
  <si>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</si>
  <si>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</si>
  <si>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Přesun dodávek (1 % z dodávek zařízení)</t>
  </si>
  <si>
    <t>Doprava dodávek (5,2 % z dodávek zařízení)</t>
  </si>
  <si>
    <t xml:space="preserve">Náklady celkem [Kč]:     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</si>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</sst>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10" xfId="0" applyFont="1" applyFill="1" applyBorder="1" applyAlignment="1">
      <alignment horizontal="right" vertical="top"/>
    </xf>
    <xf numFmtId="0" fontId="1" fillId="2" borderId="10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1" xfId="0" applyFont="1" applyBorder="1" applyAlignment="1">
      <alignment vertical="top"/>
    </xf>
    <xf numFmtId="2" fontId="5" fillId="0" borderId="11" xfId="0" applyNumberFormat="1" applyFont="1" applyBorder="1" applyAlignment="1">
      <alignment horizontal="right" vertical="top"/>
    </xf>
    <xf numFmtId="0" fontId="1" fillId="2" borderId="10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2" xfId="0" applyFont="1" applyBorder="1" applyAlignment="1">
      <alignment horizontal="right" vertical="top"/>
    </xf>
    <xf numFmtId="0" fontId="4" fillId="0" borderId="12" xfId="0" applyFont="1" applyBorder="1" applyAlignment="1">
      <alignment vertical="top" wrapText="1"/>
    </xf>
    <xf numFmtId="2" fontId="4" fillId="0" borderId="12" xfId="0" applyNumberFormat="1" applyFont="1" applyBorder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8" fillId="0" borderId="0" xfId="1" applyFont="1"/>
    <xf numFmtId="0" fontId="7" fillId="0" borderId="0" xfId="1"/>
    <xf numFmtId="0" fontId="9" fillId="3" borderId="0" xfId="1" applyFont="1" applyFill="1" applyAlignment="1">
      <alignment horizontal="left" wrapText="1"/>
    </xf>
    <xf numFmtId="0" fontId="1" fillId="4" borderId="13" xfId="0" applyFont="1" applyFill="1" applyBorder="1" applyAlignment="1">
      <alignment horizontal="left" vertical="top"/>
    </xf>
    <xf numFmtId="0" fontId="1" fillId="4" borderId="13" xfId="0" applyFont="1" applyFill="1" applyBorder="1" applyAlignment="1">
      <alignment horizontal="left" vertical="top" indent="1"/>
    </xf>
    <xf numFmtId="0" fontId="1" fillId="2" borderId="12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</cellXfs>
  <cellStyles count="2">
    <cellStyle name="Normální" xfId="0" builtinId="0"/>
    <cellStyle name="Normální 2" xfId="1" xr:uid="{1703942D-90AA-4FB4-A340-DE14B62FA9FC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FB01E-307D-4E1E-AEAA-6659B74C124C}">
  <dimension ref="A1:G2"/>
  <sheetViews>
    <sheetView tabSelected="1" workbookViewId="0"/>
  </sheetViews>
  <sheetFormatPr defaultRowHeight="12.75" x14ac:dyDescent="0.2"/>
  <sheetData>
    <row r="1" spans="1:7" x14ac:dyDescent="0.2">
      <c r="A1" s="42" t="s">
        <v>95</v>
      </c>
      <c r="B1" s="43"/>
      <c r="C1" s="43"/>
      <c r="D1" s="43"/>
      <c r="E1" s="43"/>
      <c r="F1" s="43"/>
      <c r="G1" s="43"/>
    </row>
    <row r="2" spans="1:7" ht="67.5" customHeight="1" x14ac:dyDescent="0.2">
      <c r="A2" s="44" t="s">
        <v>96</v>
      </c>
      <c r="B2" s="44"/>
      <c r="C2" s="44"/>
      <c r="D2" s="44"/>
      <c r="E2" s="44"/>
      <c r="F2" s="44"/>
      <c r="G2" s="44"/>
    </row>
  </sheetData>
  <sheetProtection algorithmName="SHA-512" hashValue="8P+fESIVOChsfT5HlnInPRJolhrBuzjp9OTY3Ir/J80yHxtfnohZQOdkM1RPK0ZHS0SN22s5GLrXm2DcL/0/BQ==" saltValue="sYOWd1FI3/xsh1yGvFCBP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98</v>
      </c>
      <c r="B1" s="45"/>
      <c r="C1" s="2"/>
    </row>
    <row r="2" spans="1:3" x14ac:dyDescent="0.2">
      <c r="A2" s="2" t="s">
        <v>99</v>
      </c>
      <c r="B2" s="45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6"/>
    </row>
    <row r="11" spans="1:3" x14ac:dyDescent="0.2">
      <c r="A11" s="2" t="s">
        <v>97</v>
      </c>
      <c r="B11" s="46"/>
    </row>
    <row r="12" spans="1:3" x14ac:dyDescent="0.2">
      <c r="A12" s="2"/>
      <c r="B12" s="13"/>
    </row>
  </sheetData>
  <sheetProtection algorithmName="SHA-512" hashValue="Qo+V2tUUQlvjJO84lXBwOkcXmOqEbYx/18ghhdUOpq+dQVFLe4SdEmN8kaEwQPJgRsETfxSIIzVtrj7fNdx6Ug==" saltValue="ZzgdO0yuwit+EXAimifXNg==" spinCount="100000" sheet="1" objects="1" scenarios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7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0" t="s">
        <v>7</v>
      </c>
      <c r="B1" s="40"/>
      <c r="C1" s="40"/>
      <c r="D1" s="40"/>
      <c r="E1" s="40"/>
      <c r="F1" s="40"/>
      <c r="G1" s="40"/>
    </row>
    <row r="2" spans="1:7" x14ac:dyDescent="0.2">
      <c r="A2" s="14" t="s">
        <v>8</v>
      </c>
      <c r="B2" s="15" t="s">
        <v>9</v>
      </c>
      <c r="C2" s="15" t="s">
        <v>10</v>
      </c>
      <c r="D2" s="47" t="s">
        <v>11</v>
      </c>
      <c r="E2" s="14" t="s">
        <v>12</v>
      </c>
      <c r="F2" s="15" t="s">
        <v>13</v>
      </c>
      <c r="G2" s="14" t="s">
        <v>14</v>
      </c>
    </row>
    <row r="3" spans="1:7" ht="33.75" x14ac:dyDescent="0.2">
      <c r="A3" s="16">
        <v>1</v>
      </c>
      <c r="B3" s="17" t="s">
        <v>15</v>
      </c>
      <c r="C3" s="17" t="s">
        <v>16</v>
      </c>
      <c r="D3" s="48"/>
      <c r="E3" s="18">
        <v>16</v>
      </c>
      <c r="F3" s="17" t="s">
        <v>17</v>
      </c>
      <c r="G3" s="18">
        <f>(D3)*(E3)</f>
        <v>0</v>
      </c>
    </row>
    <row r="4" spans="1:7" ht="33.75" x14ac:dyDescent="0.2">
      <c r="A4" s="16">
        <v>2</v>
      </c>
      <c r="B4" s="17" t="s">
        <v>18</v>
      </c>
      <c r="C4" s="17" t="s">
        <v>19</v>
      </c>
      <c r="D4" s="48"/>
      <c r="E4" s="18">
        <v>20</v>
      </c>
      <c r="F4" s="17" t="s">
        <v>20</v>
      </c>
      <c r="G4" s="18">
        <f t="shared" ref="G4:G9" si="0">(D4)*(E4)</f>
        <v>0</v>
      </c>
    </row>
    <row r="5" spans="1:7" ht="33.75" x14ac:dyDescent="0.2">
      <c r="A5" s="16">
        <v>3</v>
      </c>
      <c r="B5" s="17" t="s">
        <v>21</v>
      </c>
      <c r="C5" s="17" t="s">
        <v>22</v>
      </c>
      <c r="D5" s="48"/>
      <c r="E5" s="18">
        <v>2</v>
      </c>
      <c r="F5" s="17" t="s">
        <v>20</v>
      </c>
      <c r="G5" s="18">
        <f t="shared" si="0"/>
        <v>0</v>
      </c>
    </row>
    <row r="6" spans="1:7" x14ac:dyDescent="0.2">
      <c r="A6" s="16">
        <v>4</v>
      </c>
      <c r="B6" s="17" t="s">
        <v>23</v>
      </c>
      <c r="C6" s="17" t="s">
        <v>24</v>
      </c>
      <c r="D6" s="48"/>
      <c r="E6" s="18">
        <v>2</v>
      </c>
      <c r="F6" s="17" t="s">
        <v>20</v>
      </c>
      <c r="G6" s="18">
        <f t="shared" si="0"/>
        <v>0</v>
      </c>
    </row>
    <row r="7" spans="1:7" x14ac:dyDescent="0.2">
      <c r="A7" s="16">
        <v>5</v>
      </c>
      <c r="B7" s="17" t="s">
        <v>25</v>
      </c>
      <c r="C7" s="17" t="s">
        <v>26</v>
      </c>
      <c r="D7" s="48"/>
      <c r="E7" s="18">
        <v>2</v>
      </c>
      <c r="F7" s="17" t="s">
        <v>20</v>
      </c>
      <c r="G7" s="18">
        <f t="shared" si="0"/>
        <v>0</v>
      </c>
    </row>
    <row r="8" spans="1:7" ht="22.5" x14ac:dyDescent="0.2">
      <c r="A8" s="16">
        <v>6</v>
      </c>
      <c r="B8" s="17" t="s">
        <v>27</v>
      </c>
      <c r="C8" s="17" t="s">
        <v>28</v>
      </c>
      <c r="D8" s="48"/>
      <c r="E8" s="18">
        <v>1</v>
      </c>
      <c r="F8" s="17" t="s">
        <v>20</v>
      </c>
      <c r="G8" s="18">
        <f t="shared" si="0"/>
        <v>0</v>
      </c>
    </row>
    <row r="9" spans="1:7" ht="22.5" x14ac:dyDescent="0.2">
      <c r="A9" s="16">
        <v>7</v>
      </c>
      <c r="B9" s="17" t="s">
        <v>29</v>
      </c>
      <c r="C9" s="17" t="s">
        <v>30</v>
      </c>
      <c r="D9" s="48"/>
      <c r="E9" s="18">
        <v>14</v>
      </c>
      <c r="F9" s="17" t="s">
        <v>17</v>
      </c>
      <c r="G9" s="18">
        <f t="shared" si="0"/>
        <v>0</v>
      </c>
    </row>
    <row r="10" spans="1:7" ht="22.5" x14ac:dyDescent="0.2">
      <c r="A10" s="16">
        <v>8</v>
      </c>
      <c r="B10" s="17" t="s">
        <v>31</v>
      </c>
      <c r="C10" s="17" t="s">
        <v>32</v>
      </c>
      <c r="D10" s="48"/>
      <c r="E10" s="18">
        <v>18</v>
      </c>
      <c r="F10" s="17" t="s">
        <v>17</v>
      </c>
      <c r="G10" s="18">
        <f>(D10)*(E10)</f>
        <v>0</v>
      </c>
    </row>
    <row r="11" spans="1:7" x14ac:dyDescent="0.2">
      <c r="F11" s="2" t="s">
        <v>87</v>
      </c>
      <c r="G11" s="36">
        <f>SUM(G3:G10)</f>
        <v>0</v>
      </c>
    </row>
    <row r="12" spans="1:7" ht="12" thickBot="1" x14ac:dyDescent="0.25">
      <c r="A12" s="19" t="s">
        <v>33</v>
      </c>
    </row>
    <row r="13" spans="1:7" ht="12.75" thickTop="1" x14ac:dyDescent="0.2">
      <c r="A13" s="20"/>
      <c r="B13" s="20"/>
      <c r="C13" s="20"/>
      <c r="D13" s="20"/>
      <c r="E13" s="20"/>
      <c r="F13" s="20"/>
      <c r="G13" s="21">
        <f>(G11)</f>
        <v>0</v>
      </c>
    </row>
    <row r="15" spans="1:7" ht="12" x14ac:dyDescent="0.2">
      <c r="C15" s="37" t="s">
        <v>88</v>
      </c>
      <c r="D15" s="38">
        <f>(G11)</f>
        <v>0</v>
      </c>
    </row>
    <row r="17" spans="1:7" ht="15.75" x14ac:dyDescent="0.2">
      <c r="A17" s="40" t="s">
        <v>34</v>
      </c>
      <c r="B17" s="40"/>
      <c r="C17" s="40"/>
      <c r="D17" s="40"/>
      <c r="E17" s="40"/>
      <c r="F17" s="40"/>
      <c r="G17" s="40"/>
    </row>
    <row r="18" spans="1:7" x14ac:dyDescent="0.2">
      <c r="A18" s="14" t="s">
        <v>8</v>
      </c>
      <c r="B18" s="15" t="s">
        <v>9</v>
      </c>
      <c r="C18" s="15" t="s">
        <v>10</v>
      </c>
      <c r="D18" s="14" t="s">
        <v>11</v>
      </c>
      <c r="E18" s="14" t="s">
        <v>12</v>
      </c>
      <c r="F18" s="15" t="s">
        <v>13</v>
      </c>
      <c r="G18" s="14" t="s">
        <v>14</v>
      </c>
    </row>
    <row r="19" spans="1:7" ht="56.25" x14ac:dyDescent="0.2">
      <c r="A19" s="16">
        <v>1</v>
      </c>
      <c r="B19" s="17" t="s">
        <v>35</v>
      </c>
      <c r="C19" s="17" t="s">
        <v>36</v>
      </c>
      <c r="D19" s="48"/>
      <c r="E19" s="18">
        <v>1</v>
      </c>
      <c r="F19" s="17" t="s">
        <v>37</v>
      </c>
      <c r="G19" s="18">
        <f>(D19)*(E19)</f>
        <v>0</v>
      </c>
    </row>
    <row r="20" spans="1:7" x14ac:dyDescent="0.2">
      <c r="F20" s="2" t="s">
        <v>87</v>
      </c>
      <c r="G20" s="36">
        <f>SUM(G19)</f>
        <v>0</v>
      </c>
    </row>
    <row r="21" spans="1:7" ht="12" thickBot="1" x14ac:dyDescent="0.25">
      <c r="A21" s="19" t="s">
        <v>33</v>
      </c>
    </row>
    <row r="22" spans="1:7" ht="12.75" thickTop="1" x14ac:dyDescent="0.2">
      <c r="A22" s="20"/>
      <c r="B22" s="20"/>
      <c r="C22" s="20"/>
      <c r="D22" s="20"/>
      <c r="E22" s="20"/>
      <c r="F22" s="20"/>
      <c r="G22" s="21">
        <f>(G20)</f>
        <v>0</v>
      </c>
    </row>
    <row r="24" spans="1:7" ht="12" x14ac:dyDescent="0.2">
      <c r="C24" s="37" t="s">
        <v>88</v>
      </c>
      <c r="D24" s="38">
        <f>(G20)</f>
        <v>0</v>
      </c>
    </row>
    <row r="26" spans="1:7" ht="15.75" x14ac:dyDescent="0.2">
      <c r="A26" s="40" t="s">
        <v>38</v>
      </c>
      <c r="B26" s="40"/>
      <c r="C26" s="40"/>
      <c r="D26" s="40"/>
      <c r="E26" s="40"/>
      <c r="F26" s="40"/>
      <c r="G26" s="40"/>
    </row>
    <row r="27" spans="1:7" x14ac:dyDescent="0.2">
      <c r="A27" s="14" t="s">
        <v>8</v>
      </c>
      <c r="B27" s="15" t="s">
        <v>9</v>
      </c>
      <c r="C27" s="15" t="s">
        <v>10</v>
      </c>
      <c r="D27" s="14" t="s">
        <v>11</v>
      </c>
      <c r="E27" s="14" t="s">
        <v>12</v>
      </c>
      <c r="F27" s="15" t="s">
        <v>13</v>
      </c>
      <c r="G27" s="14" t="s">
        <v>14</v>
      </c>
    </row>
    <row r="28" spans="1:7" x14ac:dyDescent="0.2">
      <c r="A28" s="16">
        <v>1</v>
      </c>
      <c r="B28" s="17" t="s">
        <v>39</v>
      </c>
      <c r="C28" s="17" t="s">
        <v>40</v>
      </c>
      <c r="D28" s="48"/>
      <c r="E28" s="18">
        <v>18</v>
      </c>
      <c r="F28" s="17" t="s">
        <v>17</v>
      </c>
      <c r="G28" s="18">
        <f>(D28)*(E28)</f>
        <v>0</v>
      </c>
    </row>
    <row r="29" spans="1:7" ht="22.5" x14ac:dyDescent="0.2">
      <c r="A29" s="16">
        <v>2</v>
      </c>
      <c r="B29" s="17" t="s">
        <v>41</v>
      </c>
      <c r="C29" s="17" t="s">
        <v>42</v>
      </c>
      <c r="D29" s="48"/>
      <c r="E29" s="18">
        <v>14</v>
      </c>
      <c r="F29" s="17" t="s">
        <v>17</v>
      </c>
      <c r="G29" s="18">
        <f t="shared" ref="G29:G33" si="1">(D29)*(E29)</f>
        <v>0</v>
      </c>
    </row>
    <row r="30" spans="1:7" ht="22.5" x14ac:dyDescent="0.2">
      <c r="A30" s="16">
        <v>3</v>
      </c>
      <c r="B30" s="17" t="s">
        <v>43</v>
      </c>
      <c r="C30" s="17" t="s">
        <v>44</v>
      </c>
      <c r="D30" s="48"/>
      <c r="E30" s="18">
        <v>16</v>
      </c>
      <c r="F30" s="17" t="s">
        <v>17</v>
      </c>
      <c r="G30" s="18">
        <f t="shared" si="1"/>
        <v>0</v>
      </c>
    </row>
    <row r="31" spans="1:7" x14ac:dyDescent="0.2">
      <c r="A31" s="16">
        <v>4</v>
      </c>
      <c r="B31" s="17" t="s">
        <v>45</v>
      </c>
      <c r="C31" s="17" t="s">
        <v>46</v>
      </c>
      <c r="D31" s="48"/>
      <c r="E31" s="18">
        <v>2</v>
      </c>
      <c r="F31" s="17" t="s">
        <v>20</v>
      </c>
      <c r="G31" s="18">
        <f t="shared" si="1"/>
        <v>0</v>
      </c>
    </row>
    <row r="32" spans="1:7" x14ac:dyDescent="0.2">
      <c r="A32" s="16">
        <v>5</v>
      </c>
      <c r="B32" s="17" t="s">
        <v>47</v>
      </c>
      <c r="C32" s="17" t="s">
        <v>48</v>
      </c>
      <c r="D32" s="48"/>
      <c r="E32" s="18">
        <v>1</v>
      </c>
      <c r="F32" s="17" t="s">
        <v>20</v>
      </c>
      <c r="G32" s="18">
        <f t="shared" si="1"/>
        <v>0</v>
      </c>
    </row>
    <row r="33" spans="1:7" x14ac:dyDescent="0.2">
      <c r="A33" s="16">
        <v>6</v>
      </c>
      <c r="B33" s="17" t="s">
        <v>49</v>
      </c>
      <c r="C33" s="17" t="s">
        <v>50</v>
      </c>
      <c r="D33" s="48"/>
      <c r="E33" s="18">
        <v>1</v>
      </c>
      <c r="F33" s="17" t="s">
        <v>20</v>
      </c>
      <c r="G33" s="18">
        <f t="shared" si="1"/>
        <v>0</v>
      </c>
    </row>
    <row r="34" spans="1:7" ht="22.5" x14ac:dyDescent="0.2">
      <c r="A34" s="16">
        <v>7</v>
      </c>
      <c r="B34" s="17" t="s">
        <v>51</v>
      </c>
      <c r="C34" s="17" t="s">
        <v>52</v>
      </c>
      <c r="D34" s="48"/>
      <c r="E34" s="18">
        <v>1</v>
      </c>
      <c r="F34" s="17" t="s">
        <v>20</v>
      </c>
      <c r="G34" s="18">
        <f>(D34)*(E34)</f>
        <v>0</v>
      </c>
    </row>
    <row r="35" spans="1:7" ht="12" thickBot="1" x14ac:dyDescent="0.25">
      <c r="A35" s="19" t="s">
        <v>53</v>
      </c>
    </row>
    <row r="36" spans="1:7" ht="12.75" thickTop="1" x14ac:dyDescent="0.2">
      <c r="A36" s="20"/>
      <c r="B36" s="20"/>
      <c r="C36" s="20"/>
      <c r="D36" s="20"/>
      <c r="E36" s="20"/>
      <c r="F36" s="20"/>
      <c r="G36" s="21">
        <f>SUM(G28:G34)</f>
        <v>0</v>
      </c>
    </row>
    <row r="38" spans="1:7" ht="12" x14ac:dyDescent="0.2">
      <c r="C38" s="37" t="s">
        <v>89</v>
      </c>
      <c r="D38" s="38">
        <f>(G36)</f>
        <v>0</v>
      </c>
    </row>
    <row r="40" spans="1:7" ht="15.75" x14ac:dyDescent="0.2">
      <c r="A40" s="40" t="s">
        <v>54</v>
      </c>
      <c r="B40" s="40"/>
      <c r="C40" s="40"/>
      <c r="D40" s="40"/>
      <c r="E40" s="40"/>
      <c r="F40" s="40"/>
      <c r="G40" s="40"/>
    </row>
    <row r="41" spans="1:7" x14ac:dyDescent="0.2">
      <c r="A41" s="14" t="s">
        <v>8</v>
      </c>
      <c r="B41" s="15" t="s">
        <v>9</v>
      </c>
      <c r="C41" s="15" t="s">
        <v>10</v>
      </c>
      <c r="D41" s="14" t="s">
        <v>11</v>
      </c>
      <c r="E41" s="14" t="s">
        <v>12</v>
      </c>
      <c r="F41" s="15" t="s">
        <v>13</v>
      </c>
      <c r="G41" s="14" t="s">
        <v>14</v>
      </c>
    </row>
    <row r="42" spans="1:7" ht="45" x14ac:dyDescent="0.2">
      <c r="A42" s="16">
        <v>1</v>
      </c>
      <c r="B42" s="17" t="s">
        <v>39</v>
      </c>
      <c r="C42" s="17" t="s">
        <v>55</v>
      </c>
      <c r="D42" s="48"/>
      <c r="E42" s="18">
        <v>1</v>
      </c>
      <c r="F42" s="17" t="s">
        <v>37</v>
      </c>
      <c r="G42" s="18">
        <f>(D42)*(E42)</f>
        <v>0</v>
      </c>
    </row>
    <row r="43" spans="1:7" ht="67.5" x14ac:dyDescent="0.2">
      <c r="A43" s="16">
        <v>2</v>
      </c>
      <c r="B43" s="17" t="s">
        <v>41</v>
      </c>
      <c r="C43" s="17" t="s">
        <v>56</v>
      </c>
      <c r="D43" s="48"/>
      <c r="E43" s="18">
        <v>1</v>
      </c>
      <c r="F43" s="17" t="s">
        <v>37</v>
      </c>
      <c r="G43" s="18">
        <f>(D43)*(E43)</f>
        <v>0</v>
      </c>
    </row>
    <row r="44" spans="1:7" ht="12" thickBot="1" x14ac:dyDescent="0.25">
      <c r="A44" s="19" t="s">
        <v>57</v>
      </c>
    </row>
    <row r="45" spans="1:7" ht="12.75" thickTop="1" x14ac:dyDescent="0.2">
      <c r="A45" s="20"/>
      <c r="B45" s="20"/>
      <c r="C45" s="20"/>
      <c r="D45" s="20"/>
      <c r="E45" s="20"/>
      <c r="F45" s="20"/>
      <c r="G45" s="21">
        <f>SUM(G42:G43)</f>
        <v>0</v>
      </c>
    </row>
    <row r="47" spans="1:7" ht="12" x14ac:dyDescent="0.2">
      <c r="C47" s="37" t="s">
        <v>90</v>
      </c>
      <c r="D47" s="38">
        <f>(G45)</f>
        <v>0</v>
      </c>
    </row>
    <row r="49" spans="1:7" ht="15.75" x14ac:dyDescent="0.2">
      <c r="A49" s="40" t="s">
        <v>58</v>
      </c>
      <c r="B49" s="40"/>
      <c r="C49" s="40"/>
      <c r="D49" s="40"/>
      <c r="E49" s="40"/>
      <c r="F49" s="40"/>
      <c r="G49" s="40"/>
    </row>
    <row r="50" spans="1:7" x14ac:dyDescent="0.2">
      <c r="A50" s="14" t="s">
        <v>8</v>
      </c>
      <c r="B50" s="15" t="s">
        <v>9</v>
      </c>
      <c r="C50" s="15" t="s">
        <v>10</v>
      </c>
      <c r="D50" s="14" t="s">
        <v>11</v>
      </c>
      <c r="E50" s="14" t="s">
        <v>12</v>
      </c>
      <c r="F50" s="15" t="s">
        <v>13</v>
      </c>
      <c r="G50" s="14" t="s">
        <v>14</v>
      </c>
    </row>
    <row r="51" spans="1:7" ht="33.75" x14ac:dyDescent="0.2">
      <c r="A51" s="16">
        <v>1</v>
      </c>
      <c r="B51" s="17" t="s">
        <v>39</v>
      </c>
      <c r="C51" s="17" t="s">
        <v>59</v>
      </c>
      <c r="D51" s="48"/>
      <c r="E51" s="18">
        <v>4</v>
      </c>
      <c r="F51" s="17" t="s">
        <v>60</v>
      </c>
      <c r="G51" s="18">
        <f>(D51)*(E51)</f>
        <v>0</v>
      </c>
    </row>
    <row r="52" spans="1:7" ht="45" x14ac:dyDescent="0.2">
      <c r="A52" s="16">
        <v>2</v>
      </c>
      <c r="B52" s="17" t="s">
        <v>41</v>
      </c>
      <c r="C52" s="17" t="s">
        <v>61</v>
      </c>
      <c r="D52" s="48"/>
      <c r="E52" s="18">
        <v>4</v>
      </c>
      <c r="F52" s="17" t="s">
        <v>60</v>
      </c>
      <c r="G52" s="18">
        <f t="shared" ref="G52" si="2">(D52)*(E52)</f>
        <v>0</v>
      </c>
    </row>
    <row r="53" spans="1:7" ht="78.75" x14ac:dyDescent="0.2">
      <c r="A53" s="16">
        <v>3</v>
      </c>
      <c r="B53" s="17" t="s">
        <v>43</v>
      </c>
      <c r="C53" s="17" t="s">
        <v>62</v>
      </c>
      <c r="D53" s="48"/>
      <c r="E53" s="18">
        <v>16</v>
      </c>
      <c r="F53" s="17" t="s">
        <v>60</v>
      </c>
      <c r="G53" s="18">
        <f>(D53)*(E53)</f>
        <v>0</v>
      </c>
    </row>
    <row r="54" spans="1:7" ht="12" thickBot="1" x14ac:dyDescent="0.25">
      <c r="A54" s="19" t="s">
        <v>63</v>
      </c>
    </row>
    <row r="55" spans="1:7" ht="12.75" thickTop="1" x14ac:dyDescent="0.2">
      <c r="A55" s="20"/>
      <c r="B55" s="20"/>
      <c r="C55" s="20"/>
      <c r="D55" s="20"/>
      <c r="E55" s="20"/>
      <c r="F55" s="20"/>
      <c r="G55" s="21">
        <f>SUM(G51:G53)</f>
        <v>0</v>
      </c>
    </row>
    <row r="57" spans="1:7" ht="12" x14ac:dyDescent="0.2">
      <c r="C57" s="37" t="s">
        <v>91</v>
      </c>
      <c r="D57" s="38">
        <f>(G55)</f>
        <v>0</v>
      </c>
    </row>
  </sheetData>
  <sheetProtection algorithmName="SHA-512" hashValue="tQ5v1vIWKCLr+MDp1hJeyRGraYqM9PLDqsJUYRYEr0ZD42E27LQYijxCFnvBACdidjy11f5lBztHudA5FoxL6Q==" saltValue="FfSDSydw8y68WyVcMmJrnA==" spinCount="100000" sheet="1" objects="1" scenarios="1"/>
  <protectedRanges>
    <protectedRange sqref="D3:D10 D19 D28:D34 D42:D43 D51:D53" name="Oblast1"/>
  </protectedRanges>
  <mergeCells count="5">
    <mergeCell ref="A49:G49"/>
    <mergeCell ref="A1:G1"/>
    <mergeCell ref="A17:G17"/>
    <mergeCell ref="A26:G26"/>
    <mergeCell ref="A40:G4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1" t="s">
        <v>66</v>
      </c>
      <c r="B1" s="41"/>
      <c r="C1" s="41"/>
    </row>
    <row r="3" spans="1:3" x14ac:dyDescent="0.2">
      <c r="A3" s="14" t="s">
        <v>64</v>
      </c>
      <c r="B3" s="22" t="s">
        <v>10</v>
      </c>
      <c r="C3" s="14" t="s">
        <v>65</v>
      </c>
    </row>
    <row r="4" spans="1:3" x14ac:dyDescent="0.2">
      <c r="A4" s="25" t="s">
        <v>67</v>
      </c>
      <c r="B4" s="26" t="s">
        <v>68</v>
      </c>
      <c r="C4" s="27"/>
    </row>
    <row r="5" spans="1:3" x14ac:dyDescent="0.2">
      <c r="A5" s="2">
        <v>1</v>
      </c>
      <c r="B5" s="23" t="s">
        <v>69</v>
      </c>
      <c r="C5" s="24">
        <f>Položky!G11</f>
        <v>0</v>
      </c>
    </row>
    <row r="6" spans="1:3" x14ac:dyDescent="0.2">
      <c r="A6" s="2">
        <v>2</v>
      </c>
      <c r="B6" s="23" t="s">
        <v>70</v>
      </c>
      <c r="C6" s="24">
        <f>Položky!G36</f>
        <v>0</v>
      </c>
    </row>
    <row r="7" spans="1:3" x14ac:dyDescent="0.2">
      <c r="A7" s="2">
        <v>3</v>
      </c>
      <c r="B7" s="23" t="s">
        <v>71</v>
      </c>
      <c r="C7" s="24">
        <f>(C5+C6)*0.048</f>
        <v>0</v>
      </c>
    </row>
    <row r="8" spans="1:3" x14ac:dyDescent="0.2">
      <c r="A8" s="2">
        <v>4</v>
      </c>
      <c r="B8" s="23" t="s">
        <v>72</v>
      </c>
      <c r="C8" s="24">
        <f>Položky!G20</f>
        <v>0</v>
      </c>
    </row>
    <row r="9" spans="1:3" x14ac:dyDescent="0.2">
      <c r="A9" s="2">
        <v>5</v>
      </c>
      <c r="B9" s="23" t="s">
        <v>92</v>
      </c>
      <c r="C9" s="24">
        <f>0.01*C17</f>
        <v>0</v>
      </c>
    </row>
    <row r="10" spans="1:3" x14ac:dyDescent="0.2">
      <c r="A10" s="28"/>
      <c r="B10" s="29" t="s">
        <v>73</v>
      </c>
      <c r="C10" s="30">
        <f>SUM(C5:C9)</f>
        <v>0</v>
      </c>
    </row>
    <row r="11" spans="1:3" x14ac:dyDescent="0.2">
      <c r="A11" s="2"/>
      <c r="B11" s="23"/>
      <c r="C11" s="24"/>
    </row>
    <row r="12" spans="1:3" x14ac:dyDescent="0.2">
      <c r="A12" s="25" t="s">
        <v>74</v>
      </c>
      <c r="B12" s="26" t="s">
        <v>75</v>
      </c>
      <c r="C12" s="27"/>
    </row>
    <row r="13" spans="1:3" x14ac:dyDescent="0.2">
      <c r="A13" s="2">
        <v>6</v>
      </c>
      <c r="B13" s="23" t="s">
        <v>76</v>
      </c>
      <c r="C13" s="24">
        <f>Položky!G55</f>
        <v>0</v>
      </c>
    </row>
    <row r="14" spans="1:3" x14ac:dyDescent="0.2">
      <c r="A14" s="28"/>
      <c r="B14" s="29" t="s">
        <v>77</v>
      </c>
      <c r="C14" s="30">
        <f>SUM(C13)</f>
        <v>0</v>
      </c>
    </row>
    <row r="15" spans="1:3" x14ac:dyDescent="0.2">
      <c r="A15" s="2"/>
      <c r="B15" s="23"/>
      <c r="C15" s="24"/>
    </row>
    <row r="16" spans="1:3" x14ac:dyDescent="0.2">
      <c r="A16" s="25" t="s">
        <v>78</v>
      </c>
      <c r="B16" s="26" t="s">
        <v>79</v>
      </c>
      <c r="C16" s="27"/>
    </row>
    <row r="17" spans="1:3" x14ac:dyDescent="0.2">
      <c r="A17" s="2">
        <v>7</v>
      </c>
      <c r="B17" s="23" t="s">
        <v>80</v>
      </c>
      <c r="C17" s="24">
        <f>Položky!G45</f>
        <v>0</v>
      </c>
    </row>
    <row r="18" spans="1:3" x14ac:dyDescent="0.2">
      <c r="A18" s="2">
        <v>8</v>
      </c>
      <c r="B18" s="23" t="s">
        <v>93</v>
      </c>
      <c r="C18" s="24">
        <f>0.052*C17</f>
        <v>0</v>
      </c>
    </row>
    <row r="19" spans="1:3" x14ac:dyDescent="0.2">
      <c r="A19" s="28"/>
      <c r="B19" s="29" t="s">
        <v>81</v>
      </c>
      <c r="C19" s="30">
        <f>SUM(C17:C18)</f>
        <v>0</v>
      </c>
    </row>
    <row r="20" spans="1:3" x14ac:dyDescent="0.2">
      <c r="A20" s="2"/>
      <c r="B20" s="23"/>
      <c r="C20" s="24"/>
    </row>
    <row r="21" spans="1:3" x14ac:dyDescent="0.2">
      <c r="A21" s="25" t="s">
        <v>82</v>
      </c>
      <c r="B21" s="26" t="s">
        <v>83</v>
      </c>
      <c r="C21" s="27"/>
    </row>
    <row r="22" spans="1:3" x14ac:dyDescent="0.2">
      <c r="A22" s="28"/>
      <c r="B22" s="29" t="s">
        <v>84</v>
      </c>
      <c r="C22" s="30"/>
    </row>
    <row r="23" spans="1:3" ht="12" thickBot="1" x14ac:dyDescent="0.25">
      <c r="A23" s="2"/>
      <c r="B23" s="23"/>
      <c r="C23" s="24"/>
    </row>
    <row r="24" spans="1:3" ht="12" thickTop="1" x14ac:dyDescent="0.2">
      <c r="A24" s="31"/>
      <c r="B24" s="32" t="s">
        <v>85</v>
      </c>
      <c r="C24" s="33">
        <f>C10+C14+C19</f>
        <v>0</v>
      </c>
    </row>
    <row r="27" spans="1:3" ht="12" x14ac:dyDescent="0.2">
      <c r="A27" s="34" t="s">
        <v>94</v>
      </c>
      <c r="C27" s="39">
        <f>C24</f>
        <v>0</v>
      </c>
    </row>
    <row r="29" spans="1:3" x14ac:dyDescent="0.2">
      <c r="B29" s="35" t="s">
        <v>86</v>
      </c>
    </row>
  </sheetData>
  <sheetProtection algorithmName="SHA-512" hashValue="4scLHjmzHW8s6hQz1c0z3ajIi+Y6mecZlf9YNOvD6yh11nmIuYMTDdT+KkPNMCQ212Uhx4l5L8EnW018IUz9OA==" saltValue="1MOaqv8P2YoWSz6htZ+2pg==" spinCount="100000" sheet="1" objects="1" scenarios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Uzivatel</cp:lastModifiedBy>
  <dcterms:created xsi:type="dcterms:W3CDTF">2021-01-29T17:53:25Z</dcterms:created>
  <dcterms:modified xsi:type="dcterms:W3CDTF">2021-03-02T07:44:13Z</dcterms:modified>
</cp:coreProperties>
</file>